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ool\Downloads\"/>
    </mc:Choice>
  </mc:AlternateContent>
  <xr:revisionPtr revIDLastSave="0" documentId="13_ncr:1_{BE886E48-8370-433C-A95A-E499D6CE7C7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бщи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D48" i="1"/>
  <c r="D82" i="1" l="1"/>
  <c r="D111" i="1" l="1"/>
  <c r="D112" i="1" s="1"/>
  <c r="D93" i="1" l="1"/>
  <c r="D91" i="1"/>
  <c r="D90" i="1" s="1"/>
  <c r="D79" i="1"/>
  <c r="D113" i="1"/>
  <c r="D117" i="1"/>
  <c r="D101" i="1"/>
  <c r="D103" i="1"/>
  <c r="D74" i="1"/>
  <c r="D21" i="1"/>
  <c r="D15" i="1"/>
  <c r="D12" i="1"/>
</calcChain>
</file>

<file path=xl/sharedStrings.xml><?xml version="1.0" encoding="utf-8"?>
<sst xmlns="http://schemas.openxmlformats.org/spreadsheetml/2006/main" count="356" uniqueCount="202">
  <si>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</t>
  </si>
  <si>
    <t>№ п/п</t>
  </si>
  <si>
    <t>Наименование услуги (работы)</t>
  </si>
  <si>
    <t>ед.изм.</t>
  </si>
  <si>
    <t>значение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</si>
  <si>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</si>
  <si>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</si>
  <si>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</si>
  <si>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</si>
  <si>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</si>
  <si>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</si>
  <si>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</si>
  <si>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(оказываемых услугах) по содержанию и текущему ремонту общего имущества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</si>
  <si>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</si>
  <si>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</si>
  <si>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</si>
  <si>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</si>
  <si>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</si>
  <si>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</si>
  <si>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</si>
  <si>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</si>
  <si>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</si>
  <si>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</si>
  <si>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</si>
  <si>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</si>
  <si>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 за текущий ремонт</t>
  </si>
  <si>
    <t>10.</t>
  </si>
  <si>
    <t>- за услуги управления</t>
  </si>
  <si>
    <t>11.</t>
  </si>
  <si>
    <t>Получено денежных средств, в т.ч.:</t>
  </si>
  <si>
    <t>12.</t>
  </si>
  <si>
    <t>- денежных средств от собственников помещений</t>
  </si>
  <si>
    <t>13.</t>
  </si>
  <si>
    <t>- целевых взносов от собственников помещений</t>
  </si>
  <si>
    <t>14.</t>
  </si>
  <si>
    <t>- субсидий</t>
  </si>
  <si>
    <t>15.</t>
  </si>
  <si>
    <t>-  денежных средств от использования общего имущества</t>
  </si>
  <si>
    <t>16.</t>
  </si>
  <si>
    <t>- 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</si>
  <si>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</si>
  <si>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</si>
  <si>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</si>
  <si>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</si>
  <si>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</si>
  <si>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</si>
  <si>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</si>
  <si>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</si>
  <si>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/ услуг)</t>
  </si>
  <si>
    <t>21.</t>
  </si>
  <si>
    <t>Наименование работы (услуги)</t>
  </si>
  <si>
    <t>22.</t>
  </si>
  <si>
    <t>Исполнитель работы (услуги)</t>
  </si>
  <si>
    <t>ООО "УО Наш Дом"</t>
  </si>
  <si>
    <t>23.</t>
  </si>
  <si>
    <t>24.</t>
  </si>
  <si>
    <t>25.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</si>
  <si>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</si>
  <si>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</si>
  <si>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</si>
  <si>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</si>
  <si>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</si>
  <si>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</si>
  <si>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</si>
  <si>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</si>
  <si>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</si>
  <si>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</si>
  <si>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39.</t>
  </si>
  <si>
    <t>40.</t>
  </si>
  <si>
    <t>41.</t>
  </si>
  <si>
    <t>Информация о наличии претензий по качеству выполненных работ (оказанных услуг)</t>
  </si>
  <si>
    <t>57.</t>
  </si>
  <si>
    <t>количество поступивших претензий</t>
  </si>
  <si>
    <t>ед.</t>
  </si>
  <si>
    <t>58.</t>
  </si>
  <si>
    <t>количество удовлетворенных претензий</t>
  </si>
  <si>
    <t>59.</t>
  </si>
  <si>
    <t>количество претензий, в удовлетворении которых отказано</t>
  </si>
  <si>
    <t>60.</t>
  </si>
  <si>
    <t>сумма произведенного перерасчета</t>
  </si>
  <si>
    <t>Общая информация по предоставленным коммунальным услугам</t>
  </si>
  <si>
    <t>61.</t>
  </si>
  <si>
    <t>Авансовые платежи потребителей (на начало периода), в том числе:</t>
  </si>
  <si>
    <t>62.</t>
  </si>
  <si>
    <t>63.</t>
  </si>
  <si>
    <t>65.</t>
  </si>
  <si>
    <t>66.</t>
  </si>
  <si>
    <t>Информация о предоставленных коммунальных услугах (заполняется по каждой коммунальной услуге)</t>
  </si>
  <si>
    <t>67.</t>
  </si>
  <si>
    <t>вид коммунальной услуги</t>
  </si>
  <si>
    <t>электроснабжение</t>
  </si>
  <si>
    <t>68.</t>
  </si>
  <si>
    <t>единица измерения</t>
  </si>
  <si>
    <t>кВт</t>
  </si>
  <si>
    <t>69.</t>
  </si>
  <si>
    <t>общий объем потребления</t>
  </si>
  <si>
    <t>нат.пок.</t>
  </si>
  <si>
    <t>70.</t>
  </si>
  <si>
    <t>начислено потребителям</t>
  </si>
  <si>
    <t>71.</t>
  </si>
  <si>
    <t>оплачено потребителями</t>
  </si>
  <si>
    <t>72.</t>
  </si>
  <si>
    <t>задолженность потребителей</t>
  </si>
  <si>
    <t>73.</t>
  </si>
  <si>
    <t>начислено поставщиком (поставщиками) коммунального ресурса</t>
  </si>
  <si>
    <t>74.</t>
  </si>
  <si>
    <t>оплачено поставщику (поставщиками) коммунального ресурса</t>
  </si>
  <si>
    <t>75.</t>
  </si>
  <si>
    <t>Задолженность перед поставщиком (поставщиками) коммунального ресурса</t>
  </si>
  <si>
    <t>76.</t>
  </si>
  <si>
    <t>Суммы пени и штрафов, уплаченные поставщику (поставщикам) коммунального ресурса</t>
  </si>
  <si>
    <t>77.</t>
  </si>
  <si>
    <t>Холодное водоснабжение</t>
  </si>
  <si>
    <t>78.</t>
  </si>
  <si>
    <t>куб.м.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</si>
  <si>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</si>
  <si>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</si>
  <si>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</si>
  <si>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</si>
  <si>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</si>
  <si>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</si>
  <si>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</si>
  <si>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</si>
  <si>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</si>
  <si>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Водоотведение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</si>
  <si>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</si>
  <si>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</si>
  <si>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</si>
  <si>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</si>
  <si>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</si>
  <si>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</si>
  <si>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</si>
  <si>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</si>
  <si>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</si>
  <si>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</si>
  <si>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 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</si>
  <si>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</si>
  <si>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</si>
  <si>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</si>
  <si>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Генеральный директор</t>
  </si>
  <si>
    <t>______________________А. А. Боровский</t>
  </si>
  <si>
    <t>Стоимость выполнения работ (услуг)</t>
  </si>
  <si>
    <t>обслуживание ВДГО</t>
  </si>
  <si>
    <t>31.03.2021</t>
  </si>
  <si>
    <t>Обследование вентиляционных и дымоотводящих систем</t>
  </si>
  <si>
    <t>ООО "Новороссийскгоргаз"</t>
  </si>
  <si>
    <t>ИП Ишоев И.С.</t>
  </si>
  <si>
    <t>ИП Дремлюга В.С.</t>
  </si>
  <si>
    <t>обслуживание СКУД</t>
  </si>
  <si>
    <t>обслуживание лифта</t>
  </si>
  <si>
    <t>уборка придомовой территории</t>
  </si>
  <si>
    <t>управление мкд</t>
  </si>
  <si>
    <t>снятие показаний ОПУ и ИПУ</t>
  </si>
  <si>
    <t>ИП Огаркова М.А.</t>
  </si>
  <si>
    <t>дезинсекция/дератизация и дезинфекция питьевой воды в баках</t>
  </si>
  <si>
    <t>мытье баков-накопителей ХВ</t>
  </si>
  <si>
    <t>ИП Бондаренко В.С.</t>
  </si>
  <si>
    <t>обслуживание ВНС и замена погружных насосов</t>
  </si>
  <si>
    <t>ИП Кравченко А.Е.</t>
  </si>
  <si>
    <t>ООО "Южный Регион"</t>
  </si>
  <si>
    <t>ООО "ОТИС лифт"</t>
  </si>
  <si>
    <t>изготовление и монтаж контейнерной площадки</t>
  </si>
  <si>
    <t>ремонт распашных автоворот и ворот паркинга</t>
  </si>
  <si>
    <t>ООО "ВЭМ-Юг"</t>
  </si>
  <si>
    <t>обслуживание ТП-715</t>
  </si>
  <si>
    <t>приобретение материалов: лампы, инвентарь для уборки и пр.</t>
  </si>
  <si>
    <t>обслуживание общедомового имущества: замена ламп, приобретение цветов и т.д.</t>
  </si>
  <si>
    <t>26.</t>
  </si>
  <si>
    <t>37.</t>
  </si>
  <si>
    <t>38.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</si>
  <si>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</si>
  <si>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</si>
  <si>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</si>
  <si>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</si>
  <si>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</si>
  <si>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</si>
  <si>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</si>
  <si>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</si>
  <si>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</si>
  <si>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</si>
  <si>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</si>
  <si>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</si>
  <si>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</si>
  <si>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</si>
  <si>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</si>
  <si>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64.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</si>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</sst>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yy"/>
    <numFmt numFmtId="165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39">
    <xf numFmtId="0" fontId="0" fillId="0" borderId="0" xfId="0"/>
    <xf numFmtId="0" fontId="4" fillId="0" borderId="0" xfId="1" applyFont="1" applyFill="1" applyAlignment="1">
      <alignment wrapText="1" shrinkToFit="1"/>
    </xf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left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right" vertical="center" wrapText="1"/>
    </xf>
    <xf numFmtId="49" fontId="1" fillId="0" borderId="2" xfId="1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Alignment="1">
      <alignment vertical="center"/>
    </xf>
    <xf numFmtId="49" fontId="1" fillId="0" borderId="4" xfId="1" applyNumberFormat="1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/>
    <xf numFmtId="4" fontId="1" fillId="0" borderId="0" xfId="1" applyNumberFormat="1" applyFont="1" applyFill="1" applyAlignment="1"/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/>
    <xf numFmtId="4" fontId="1" fillId="0" borderId="5" xfId="0" applyNumberFormat="1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vertical="center"/>
    </xf>
    <xf numFmtId="0" fontId="1" fillId="0" borderId="2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right"/>
    </xf>
    <xf numFmtId="0" fontId="4" fillId="0" borderId="2" xfId="0" applyFont="1" applyFill="1" applyBorder="1" applyAlignment="1">
      <alignment horizontal="left" vertical="center" wrapText="1"/>
    </xf>
    <xf numFmtId="4" fontId="1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1" fillId="0" borderId="7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I124"/>
  <sheetViews>
    <sheetView tabSelected="1" topLeftCell="A104" workbookViewId="0">
      <selection activeCell="A124" sqref="A124"/>
    </sheetView>
  </sheetViews>
  <sheetFormatPr defaultColWidth="9" defaultRowHeight="14.4" x14ac:dyDescent="0.3"/>
  <cols>
    <col min="1" max="1" width="4.09765625" style="2" customWidth="1"/>
    <col min="2" max="2" width="49.8984375" style="2" bestFit="1" customWidth="1"/>
    <col min="3" max="3" width="7.3984375" style="2" bestFit="1" customWidth="1"/>
    <col min="4" max="4" width="27.3984375" style="2" customWidth="1"/>
    <col min="5" max="5" width="10.8984375" style="2" customWidth="1"/>
    <col min="6" max="243" width="8" style="2" customWidth="1"/>
    <col min="244" max="1014" width="10.69921875" customWidth="1"/>
    <col min="1015" max="1015" width="9" customWidth="1"/>
  </cols>
  <sheetData>
    <row r="1" spans="1:243" ht="42.75" customHeight="1" x14ac:dyDescent="0.3">
      <c r="A1" s="37" t="s">
        <v>0</v>
      </c>
      <c r="B1" s="37"/>
      <c r="C1" s="37"/>
      <c r="D1" s="37"/>
      <c r="E1" s="1"/>
    </row>
    <row r="2" spans="1:243" ht="28.8" x14ac:dyDescent="0.3">
      <c r="A2" s="3" t="s">
        <v>1</v>
      </c>
      <c r="B2" s="3" t="s">
        <v>2</v>
      </c>
      <c r="C2" s="3" t="s">
        <v>3</v>
      </c>
      <c r="D2" s="3" t="s">
        <v>4</v>
      </c>
      <c r="IE2"/>
      <c r="IF2"/>
      <c r="IG2"/>
      <c r="IH2"/>
      <c r="II2"/>
    </row>
    <row r="3" spans="1:243" x14ac:dyDescent="0.3">
      <c r="A3" s="4">
        <v>1</v>
      </c>
      <c r="B3" s="4">
        <v>2</v>
      </c>
      <c r="C3" s="4">
        <v>3</v>
      </c>
      <c r="D3" s="4">
        <v>4</v>
      </c>
      <c r="IE3"/>
      <c r="IF3"/>
      <c r="IG3"/>
      <c r="IH3"/>
      <c r="II3"/>
    </row>
    <row r="4" spans="1:243" x14ac:dyDescent="0.3">
      <c r="A4" s="5" t="s">
        <v>5</v>
      </c>
      <c r="B4" s="6" t="s">
        <v>6</v>
      </c>
      <c r="C4" s="7" t="s">
        <v>7</v>
      </c>
      <c r="D4" s="8" t="s">
        <v>143</v>
      </c>
      <c r="IE4"/>
      <c r="IF4"/>
      <c r="IG4"/>
      <c r="IH4"/>
      <c r="II4"/>
    </row>
    <row r="5" spans="1:243" x14ac:dyDescent="0.3">
      <c r="A5" s="9" t="s">
        <v>8</v>
      </c>
      <c r="B5" s="6" t="s">
        <v>9</v>
      </c>
      <c r="C5" s="7" t="s">
        <v>7</v>
      </c>
      <c r="D5" s="10">
        <v>43831</v>
      </c>
      <c r="IE5"/>
      <c r="IF5"/>
      <c r="IG5"/>
      <c r="IH5"/>
      <c r="II5"/>
    </row>
    <row r="6" spans="1:243" x14ac:dyDescent="0.3">
      <c r="A6" s="11" t="s">
        <v>10</v>
      </c>
      <c r="B6" s="6" t="s">
        <v>11</v>
      </c>
      <c r="C6" s="7" t="s">
        <v>7</v>
      </c>
      <c r="D6" s="10">
        <v>44196</v>
      </c>
      <c r="IE6"/>
      <c r="IF6"/>
      <c r="IG6"/>
      <c r="IH6"/>
      <c r="II6"/>
    </row>
    <row r="7" spans="1:243" ht="34.5" customHeight="1" x14ac:dyDescent="0.3">
      <c r="A7" s="38" t="s">
        <v>12</v>
      </c>
      <c r="B7" s="38"/>
      <c r="C7" s="38"/>
      <c r="D7" s="38"/>
      <c r="IE7"/>
      <c r="IF7"/>
      <c r="IG7"/>
      <c r="IH7"/>
      <c r="II7"/>
    </row>
    <row r="8" spans="1:243" x14ac:dyDescent="0.3">
      <c r="A8" s="11" t="s">
        <v>13</v>
      </c>
      <c r="B8" s="6" t="s">
        <v>14</v>
      </c>
      <c r="C8" s="7" t="s">
        <v>15</v>
      </c>
      <c r="D8" s="13">
        <v>5339.15</v>
      </c>
      <c r="IE8"/>
      <c r="IF8"/>
      <c r="IG8"/>
      <c r="IH8"/>
      <c r="II8"/>
    </row>
    <row r="9" spans="1:243" x14ac:dyDescent="0.3">
      <c r="A9" s="11" t="s">
        <v>16</v>
      </c>
      <c r="B9" s="6" t="s">
        <v>17</v>
      </c>
      <c r="C9" s="7" t="s">
        <v>15</v>
      </c>
      <c r="D9" s="13">
        <v>0</v>
      </c>
      <c r="IE9"/>
      <c r="IF9"/>
      <c r="IG9"/>
      <c r="IH9"/>
      <c r="II9"/>
    </row>
    <row r="10" spans="1:243" x14ac:dyDescent="0.3">
      <c r="A10" s="11" t="s">
        <v>18</v>
      </c>
      <c r="B10" s="6" t="s">
        <v>19</v>
      </c>
      <c r="C10" s="7" t="s">
        <v>15</v>
      </c>
      <c r="D10" s="13">
        <v>200696.65</v>
      </c>
      <c r="IE10"/>
      <c r="IF10"/>
      <c r="IG10"/>
      <c r="IH10"/>
      <c r="II10"/>
    </row>
    <row r="11" spans="1:243" ht="28.8" x14ac:dyDescent="0.3">
      <c r="A11" s="11" t="s">
        <v>20</v>
      </c>
      <c r="B11" s="6" t="s">
        <v>21</v>
      </c>
      <c r="C11" s="7" t="s">
        <v>15</v>
      </c>
      <c r="D11" s="13">
        <v>1675391.97</v>
      </c>
      <c r="IE11"/>
      <c r="IF11"/>
      <c r="IG11"/>
      <c r="IH11"/>
      <c r="II11"/>
    </row>
    <row r="12" spans="1:243" x14ac:dyDescent="0.3">
      <c r="A12" s="11" t="s">
        <v>22</v>
      </c>
      <c r="B12" s="6" t="s">
        <v>23</v>
      </c>
      <c r="C12" s="7" t="s">
        <v>15</v>
      </c>
      <c r="D12" s="13">
        <f>D11-D14-D13</f>
        <v>1359445.17</v>
      </c>
      <c r="IE12"/>
      <c r="IF12"/>
      <c r="IG12"/>
      <c r="IH12"/>
      <c r="II12"/>
    </row>
    <row r="13" spans="1:243" x14ac:dyDescent="0.3">
      <c r="A13" s="11" t="s">
        <v>24</v>
      </c>
      <c r="B13" s="6" t="s">
        <v>25</v>
      </c>
      <c r="C13" s="7" t="s">
        <v>15</v>
      </c>
      <c r="D13" s="13">
        <v>121518</v>
      </c>
      <c r="IE13"/>
      <c r="IF13"/>
      <c r="IG13"/>
      <c r="IH13"/>
      <c r="II13"/>
    </row>
    <row r="14" spans="1:243" x14ac:dyDescent="0.3">
      <c r="A14" s="9" t="s">
        <v>26</v>
      </c>
      <c r="B14" s="6" t="s">
        <v>27</v>
      </c>
      <c r="C14" s="7" t="s">
        <v>15</v>
      </c>
      <c r="D14" s="13">
        <v>194428.79999999999</v>
      </c>
      <c r="IE14"/>
      <c r="IF14"/>
      <c r="IG14"/>
      <c r="IH14"/>
      <c r="II14"/>
    </row>
    <row r="15" spans="1:243" x14ac:dyDescent="0.3">
      <c r="A15" s="9" t="s">
        <v>28</v>
      </c>
      <c r="B15" s="6" t="s">
        <v>29</v>
      </c>
      <c r="C15" s="7" t="s">
        <v>15</v>
      </c>
      <c r="D15" s="14">
        <f>SUM(D16:D20)</f>
        <v>1724648.36</v>
      </c>
      <c r="IE15"/>
      <c r="IF15"/>
      <c r="IG15"/>
      <c r="IH15"/>
      <c r="II15"/>
    </row>
    <row r="16" spans="1:243" x14ac:dyDescent="0.3">
      <c r="A16" s="9" t="s">
        <v>30</v>
      </c>
      <c r="B16" s="6" t="s">
        <v>31</v>
      </c>
      <c r="C16" s="15" t="s">
        <v>15</v>
      </c>
      <c r="D16" s="16">
        <v>1716242.11</v>
      </c>
      <c r="IE16"/>
      <c r="IF16"/>
      <c r="IG16"/>
      <c r="IH16"/>
      <c r="II16"/>
    </row>
    <row r="17" spans="1:243" x14ac:dyDescent="0.3">
      <c r="A17" s="9" t="s">
        <v>32</v>
      </c>
      <c r="B17" s="6" t="s">
        <v>33</v>
      </c>
      <c r="C17" s="7" t="s">
        <v>15</v>
      </c>
      <c r="D17" s="13">
        <v>906.25</v>
      </c>
      <c r="IE17"/>
      <c r="IF17"/>
      <c r="IG17"/>
      <c r="IH17"/>
      <c r="II17"/>
    </row>
    <row r="18" spans="1:243" x14ac:dyDescent="0.3">
      <c r="A18" s="9" t="s">
        <v>34</v>
      </c>
      <c r="B18" s="6" t="s">
        <v>35</v>
      </c>
      <c r="C18" s="7" t="s">
        <v>15</v>
      </c>
      <c r="D18" s="13">
        <v>0</v>
      </c>
      <c r="IE18"/>
      <c r="IF18"/>
      <c r="IG18"/>
      <c r="IH18"/>
      <c r="II18"/>
    </row>
    <row r="19" spans="1:243" x14ac:dyDescent="0.3">
      <c r="A19" s="11" t="s">
        <v>36</v>
      </c>
      <c r="B19" s="6" t="s">
        <v>37</v>
      </c>
      <c r="C19" s="7" t="s">
        <v>15</v>
      </c>
      <c r="D19" s="13">
        <v>0</v>
      </c>
      <c r="IE19"/>
      <c r="IF19"/>
      <c r="IG19"/>
      <c r="IH19"/>
      <c r="II19"/>
    </row>
    <row r="20" spans="1:243" x14ac:dyDescent="0.3">
      <c r="A20" s="11" t="s">
        <v>38</v>
      </c>
      <c r="B20" s="6" t="s">
        <v>39</v>
      </c>
      <c r="C20" s="7" t="s">
        <v>15</v>
      </c>
      <c r="D20" s="13">
        <v>7500</v>
      </c>
      <c r="IE20"/>
      <c r="IF20"/>
      <c r="IG20"/>
      <c r="IH20"/>
      <c r="II20"/>
    </row>
    <row r="21" spans="1:243" x14ac:dyDescent="0.3">
      <c r="A21" s="11" t="s">
        <v>40</v>
      </c>
      <c r="B21" s="6" t="s">
        <v>41</v>
      </c>
      <c r="C21" s="7" t="s">
        <v>15</v>
      </c>
      <c r="D21" s="13">
        <f>D24-D22</f>
        <v>138846.08000000002</v>
      </c>
      <c r="IE21"/>
      <c r="IF21"/>
      <c r="IG21"/>
      <c r="IH21"/>
      <c r="II21"/>
    </row>
    <row r="22" spans="1:243" x14ac:dyDescent="0.3">
      <c r="A22" s="9" t="s">
        <v>42</v>
      </c>
      <c r="B22" s="6" t="s">
        <v>43</v>
      </c>
      <c r="C22" s="7" t="s">
        <v>15</v>
      </c>
      <c r="D22" s="13">
        <v>67427.34</v>
      </c>
      <c r="IE22"/>
      <c r="IF22"/>
      <c r="IG22"/>
      <c r="IH22"/>
      <c r="II22"/>
    </row>
    <row r="23" spans="1:243" x14ac:dyDescent="0.3">
      <c r="A23" s="9" t="s">
        <v>44</v>
      </c>
      <c r="B23" s="6" t="s">
        <v>45</v>
      </c>
      <c r="C23" s="7" t="s">
        <v>15</v>
      </c>
      <c r="D23" s="13">
        <v>0</v>
      </c>
      <c r="E23" s="17"/>
      <c r="IE23"/>
      <c r="IF23"/>
      <c r="IG23"/>
      <c r="IH23"/>
      <c r="II23"/>
    </row>
    <row r="24" spans="1:243" x14ac:dyDescent="0.3">
      <c r="A24" s="9" t="s">
        <v>46</v>
      </c>
      <c r="B24" s="6" t="s">
        <v>47</v>
      </c>
      <c r="C24" s="7" t="s">
        <v>15</v>
      </c>
      <c r="D24" s="13">
        <v>206273.42</v>
      </c>
      <c r="IE24"/>
      <c r="IF24"/>
      <c r="IG24"/>
      <c r="IH24"/>
      <c r="II24"/>
    </row>
    <row r="25" spans="1:243" ht="36" customHeight="1" x14ac:dyDescent="0.3">
      <c r="A25" s="38" t="s">
        <v>48</v>
      </c>
      <c r="B25" s="38"/>
      <c r="C25" s="38"/>
      <c r="D25" s="38"/>
      <c r="IE25"/>
      <c r="IF25"/>
      <c r="IG25"/>
      <c r="IH25"/>
      <c r="II25"/>
    </row>
    <row r="26" spans="1:243" ht="28.8" x14ac:dyDescent="0.3">
      <c r="A26" s="18" t="s">
        <v>49</v>
      </c>
      <c r="B26" s="6" t="s">
        <v>50</v>
      </c>
      <c r="C26" s="12"/>
      <c r="D26" s="7" t="s">
        <v>144</v>
      </c>
      <c r="IE26"/>
      <c r="IF26"/>
      <c r="IG26"/>
      <c r="IH26"/>
      <c r="II26"/>
    </row>
    <row r="27" spans="1:243" x14ac:dyDescent="0.3">
      <c r="A27" s="18" t="s">
        <v>51</v>
      </c>
      <c r="B27" s="6" t="s">
        <v>141</v>
      </c>
      <c r="C27" s="18" t="s">
        <v>15</v>
      </c>
      <c r="D27" s="29">
        <v>14400</v>
      </c>
      <c r="IE27"/>
      <c r="IF27"/>
      <c r="IG27"/>
      <c r="IH27"/>
      <c r="II27"/>
    </row>
    <row r="28" spans="1:243" x14ac:dyDescent="0.3">
      <c r="A28" s="18" t="s">
        <v>54</v>
      </c>
      <c r="B28" s="6" t="s">
        <v>52</v>
      </c>
      <c r="C28" s="28"/>
      <c r="D28" s="7" t="s">
        <v>159</v>
      </c>
      <c r="IE28"/>
      <c r="IF28"/>
      <c r="IG28"/>
      <c r="IH28"/>
      <c r="II28"/>
    </row>
    <row r="29" spans="1:243" x14ac:dyDescent="0.3">
      <c r="A29" s="18" t="s">
        <v>55</v>
      </c>
      <c r="B29" s="6" t="s">
        <v>50</v>
      </c>
      <c r="C29" s="28"/>
      <c r="D29" s="7" t="s">
        <v>142</v>
      </c>
      <c r="IE29"/>
      <c r="IF29"/>
      <c r="IG29"/>
      <c r="IH29"/>
      <c r="II29"/>
    </row>
    <row r="30" spans="1:243" x14ac:dyDescent="0.3">
      <c r="A30" s="18" t="s">
        <v>56</v>
      </c>
      <c r="B30" s="6" t="s">
        <v>141</v>
      </c>
      <c r="C30" s="18" t="s">
        <v>15</v>
      </c>
      <c r="D30" s="29">
        <v>15214.15</v>
      </c>
      <c r="IE30"/>
      <c r="IF30"/>
      <c r="IG30"/>
      <c r="IH30"/>
      <c r="II30"/>
    </row>
    <row r="31" spans="1:243" x14ac:dyDescent="0.3">
      <c r="A31" s="18" t="s">
        <v>167</v>
      </c>
      <c r="B31" s="6" t="s">
        <v>50</v>
      </c>
      <c r="C31" s="28"/>
      <c r="D31" s="7" t="s">
        <v>145</v>
      </c>
      <c r="IE31"/>
      <c r="IF31"/>
      <c r="IG31"/>
      <c r="IH31"/>
      <c r="II31"/>
    </row>
    <row r="32" spans="1:243" x14ac:dyDescent="0.3">
      <c r="A32" s="18" t="s">
        <v>57</v>
      </c>
      <c r="B32" s="6"/>
      <c r="C32" s="33"/>
      <c r="D32" s="7" t="s">
        <v>148</v>
      </c>
      <c r="IE32"/>
      <c r="IF32"/>
      <c r="IG32"/>
      <c r="IH32"/>
      <c r="II32"/>
    </row>
    <row r="33" spans="1:243" x14ac:dyDescent="0.3">
      <c r="A33" s="18" t="s">
        <v>58</v>
      </c>
      <c r="B33" s="6" t="s">
        <v>141</v>
      </c>
      <c r="C33" s="18" t="s">
        <v>15</v>
      </c>
      <c r="D33" s="29">
        <v>5500</v>
      </c>
      <c r="IE33"/>
      <c r="IF33"/>
      <c r="IG33"/>
      <c r="IH33"/>
      <c r="II33"/>
    </row>
    <row r="34" spans="1:243" x14ac:dyDescent="0.3">
      <c r="A34" s="18" t="s">
        <v>59</v>
      </c>
      <c r="B34" s="6" t="s">
        <v>52</v>
      </c>
      <c r="C34" s="28"/>
      <c r="D34" s="7" t="s">
        <v>147</v>
      </c>
      <c r="IE34"/>
      <c r="IF34"/>
      <c r="IG34"/>
      <c r="IH34"/>
      <c r="II34"/>
    </row>
    <row r="35" spans="1:243" ht="28.8" x14ac:dyDescent="0.3">
      <c r="A35" s="18" t="s">
        <v>60</v>
      </c>
      <c r="B35" s="6" t="s">
        <v>50</v>
      </c>
      <c r="C35" s="28"/>
      <c r="D35" s="7" t="s">
        <v>161</v>
      </c>
      <c r="IE35"/>
      <c r="IF35"/>
      <c r="IG35"/>
      <c r="IH35"/>
      <c r="II35"/>
    </row>
    <row r="36" spans="1:243" x14ac:dyDescent="0.3">
      <c r="A36" s="18" t="s">
        <v>61</v>
      </c>
      <c r="B36" s="6" t="s">
        <v>141</v>
      </c>
      <c r="C36" s="18" t="s">
        <v>15</v>
      </c>
      <c r="D36" s="29">
        <v>30000</v>
      </c>
      <c r="IE36"/>
      <c r="IF36"/>
      <c r="IG36"/>
      <c r="IH36"/>
      <c r="II36"/>
    </row>
    <row r="37" spans="1:243" x14ac:dyDescent="0.3">
      <c r="A37" s="18" t="s">
        <v>62</v>
      </c>
      <c r="B37" s="6" t="s">
        <v>52</v>
      </c>
      <c r="C37" s="28"/>
      <c r="D37" s="7" t="s">
        <v>146</v>
      </c>
      <c r="IE37"/>
      <c r="IF37"/>
      <c r="IG37"/>
      <c r="IH37"/>
      <c r="II37"/>
    </row>
    <row r="38" spans="1:243" ht="43.2" x14ac:dyDescent="0.3">
      <c r="A38" s="18" t="s">
        <v>63</v>
      </c>
      <c r="B38" s="6" t="s">
        <v>50</v>
      </c>
      <c r="C38" s="28"/>
      <c r="D38" s="7" t="s">
        <v>166</v>
      </c>
      <c r="IE38"/>
      <c r="IF38"/>
      <c r="IG38"/>
      <c r="IH38"/>
      <c r="II38"/>
    </row>
    <row r="39" spans="1:243" x14ac:dyDescent="0.3">
      <c r="A39" s="18" t="s">
        <v>64</v>
      </c>
      <c r="B39" s="6" t="s">
        <v>141</v>
      </c>
      <c r="C39" s="18" t="s">
        <v>15</v>
      </c>
      <c r="D39" s="29">
        <v>160339.53</v>
      </c>
      <c r="IE39"/>
      <c r="IF39"/>
      <c r="IG39"/>
      <c r="IH39"/>
      <c r="II39"/>
    </row>
    <row r="40" spans="1:243" x14ac:dyDescent="0.3">
      <c r="A40" s="18" t="s">
        <v>65</v>
      </c>
      <c r="B40" s="6" t="s">
        <v>52</v>
      </c>
      <c r="C40" s="28"/>
      <c r="D40" s="7" t="s">
        <v>146</v>
      </c>
      <c r="IE40"/>
      <c r="IF40"/>
      <c r="IG40"/>
      <c r="IH40"/>
      <c r="II40"/>
    </row>
    <row r="41" spans="1:243" x14ac:dyDescent="0.3">
      <c r="A41" s="18" t="s">
        <v>66</v>
      </c>
      <c r="B41" s="6" t="s">
        <v>50</v>
      </c>
      <c r="C41" s="33"/>
      <c r="D41" s="7" t="s">
        <v>164</v>
      </c>
      <c r="IE41"/>
      <c r="IF41"/>
      <c r="IG41"/>
      <c r="IH41"/>
      <c r="II41"/>
    </row>
    <row r="42" spans="1:243" x14ac:dyDescent="0.3">
      <c r="A42" s="18" t="s">
        <v>168</v>
      </c>
      <c r="B42" s="6" t="s">
        <v>141</v>
      </c>
      <c r="C42" s="18" t="s">
        <v>15</v>
      </c>
      <c r="D42" s="29">
        <f>8000*12</f>
        <v>96000</v>
      </c>
      <c r="IE42"/>
      <c r="IF42"/>
      <c r="IG42"/>
      <c r="IH42"/>
      <c r="II42"/>
    </row>
    <row r="43" spans="1:243" x14ac:dyDescent="0.3">
      <c r="A43" s="18" t="s">
        <v>169</v>
      </c>
      <c r="B43" s="6" t="s">
        <v>52</v>
      </c>
      <c r="C43" s="33"/>
      <c r="D43" s="7" t="s">
        <v>163</v>
      </c>
      <c r="IE43"/>
      <c r="IF43"/>
      <c r="IG43"/>
      <c r="IH43"/>
      <c r="II43"/>
    </row>
    <row r="44" spans="1:243" x14ac:dyDescent="0.3">
      <c r="A44" s="18" t="s">
        <v>67</v>
      </c>
      <c r="B44" s="6" t="s">
        <v>50</v>
      </c>
      <c r="C44" s="33"/>
      <c r="D44" s="7" t="s">
        <v>149</v>
      </c>
      <c r="IE44"/>
      <c r="IF44"/>
      <c r="IG44"/>
      <c r="IH44"/>
      <c r="II44"/>
    </row>
    <row r="45" spans="1:243" x14ac:dyDescent="0.3">
      <c r="A45" s="18" t="s">
        <v>68</v>
      </c>
      <c r="B45" s="6" t="s">
        <v>141</v>
      </c>
      <c r="C45" s="18" t="s">
        <v>15</v>
      </c>
      <c r="D45" s="29">
        <v>127800</v>
      </c>
      <c r="IE45"/>
      <c r="IF45"/>
      <c r="IG45"/>
      <c r="IH45"/>
      <c r="II45"/>
    </row>
    <row r="46" spans="1:243" x14ac:dyDescent="0.3">
      <c r="A46" s="18" t="s">
        <v>69</v>
      </c>
      <c r="B46" s="6" t="s">
        <v>52</v>
      </c>
      <c r="C46" s="33"/>
      <c r="D46" s="7" t="s">
        <v>160</v>
      </c>
      <c r="IE46"/>
      <c r="IF46"/>
      <c r="IG46"/>
      <c r="IH46"/>
      <c r="II46"/>
    </row>
    <row r="47" spans="1:243" x14ac:dyDescent="0.3">
      <c r="A47" s="18" t="s">
        <v>170</v>
      </c>
      <c r="B47" s="6" t="s">
        <v>50</v>
      </c>
      <c r="C47" s="28"/>
      <c r="D47" s="7" t="s">
        <v>150</v>
      </c>
      <c r="IE47"/>
      <c r="IF47"/>
      <c r="IG47"/>
      <c r="IH47"/>
      <c r="II47"/>
    </row>
    <row r="48" spans="1:243" x14ac:dyDescent="0.3">
      <c r="A48" s="18" t="s">
        <v>171</v>
      </c>
      <c r="B48" s="6" t="s">
        <v>141</v>
      </c>
      <c r="C48" s="18" t="s">
        <v>15</v>
      </c>
      <c r="D48" s="29">
        <f>386592.44</f>
        <v>386592.44</v>
      </c>
      <c r="IE48"/>
      <c r="IF48"/>
      <c r="IG48"/>
      <c r="IH48"/>
      <c r="II48"/>
    </row>
    <row r="49" spans="1:243" x14ac:dyDescent="0.3">
      <c r="A49" s="18" t="s">
        <v>172</v>
      </c>
      <c r="B49" s="6" t="s">
        <v>52</v>
      </c>
      <c r="C49" s="28"/>
      <c r="D49" s="7" t="s">
        <v>146</v>
      </c>
      <c r="IE49"/>
      <c r="IF49"/>
      <c r="IG49"/>
      <c r="IH49"/>
      <c r="II49"/>
    </row>
    <row r="50" spans="1:243" x14ac:dyDescent="0.3">
      <c r="A50" s="18" t="s">
        <v>173</v>
      </c>
      <c r="B50" s="6" t="s">
        <v>50</v>
      </c>
      <c r="C50" s="30"/>
      <c r="D50" s="7" t="s">
        <v>151</v>
      </c>
      <c r="IE50"/>
      <c r="IF50"/>
      <c r="IG50"/>
      <c r="IH50"/>
      <c r="II50"/>
    </row>
    <row r="51" spans="1:243" x14ac:dyDescent="0.3">
      <c r="A51" s="18" t="s">
        <v>174</v>
      </c>
      <c r="B51" s="6" t="s">
        <v>141</v>
      </c>
      <c r="C51" s="18" t="s">
        <v>15</v>
      </c>
      <c r="D51" s="29">
        <v>202575.8</v>
      </c>
      <c r="IE51"/>
      <c r="IF51"/>
      <c r="IG51"/>
      <c r="IH51"/>
      <c r="II51"/>
    </row>
    <row r="52" spans="1:243" x14ac:dyDescent="0.3">
      <c r="A52" s="18" t="s">
        <v>175</v>
      </c>
      <c r="B52" s="6" t="s">
        <v>52</v>
      </c>
      <c r="C52" s="30"/>
      <c r="D52" s="7" t="s">
        <v>53</v>
      </c>
      <c r="IE52"/>
      <c r="IF52"/>
      <c r="IG52"/>
      <c r="IH52"/>
      <c r="II52"/>
    </row>
    <row r="53" spans="1:243" x14ac:dyDescent="0.3">
      <c r="A53" s="18" t="s">
        <v>176</v>
      </c>
      <c r="B53" s="6" t="s">
        <v>50</v>
      </c>
      <c r="C53" s="31"/>
      <c r="D53" s="32" t="s">
        <v>152</v>
      </c>
      <c r="IE53"/>
      <c r="IF53"/>
      <c r="IG53"/>
      <c r="IH53"/>
      <c r="II53"/>
    </row>
    <row r="54" spans="1:243" x14ac:dyDescent="0.3">
      <c r="A54" s="18" t="s">
        <v>177</v>
      </c>
      <c r="B54" s="6" t="s">
        <v>141</v>
      </c>
      <c r="C54" s="18" t="s">
        <v>15</v>
      </c>
      <c r="D54" s="29">
        <v>18000</v>
      </c>
      <c r="IE54"/>
      <c r="IF54"/>
      <c r="IG54"/>
      <c r="IH54"/>
      <c r="II54"/>
    </row>
    <row r="55" spans="1:243" x14ac:dyDescent="0.3">
      <c r="A55" s="18" t="s">
        <v>178</v>
      </c>
      <c r="B55" s="6" t="s">
        <v>52</v>
      </c>
      <c r="C55" s="30"/>
      <c r="D55" s="7" t="s">
        <v>146</v>
      </c>
      <c r="IE55"/>
      <c r="IF55"/>
      <c r="IG55"/>
      <c r="IH55"/>
      <c r="II55"/>
    </row>
    <row r="56" spans="1:243" ht="43.2" x14ac:dyDescent="0.3">
      <c r="A56" s="18" t="s">
        <v>179</v>
      </c>
      <c r="B56" s="6" t="s">
        <v>50</v>
      </c>
      <c r="C56" s="30"/>
      <c r="D56" s="32" t="s">
        <v>154</v>
      </c>
      <c r="IE56"/>
      <c r="IF56"/>
      <c r="IG56"/>
      <c r="IH56"/>
      <c r="II56"/>
    </row>
    <row r="57" spans="1:243" x14ac:dyDescent="0.3">
      <c r="A57" s="18" t="s">
        <v>180</v>
      </c>
      <c r="B57" s="6" t="s">
        <v>141</v>
      </c>
      <c r="C57" s="18" t="s">
        <v>15</v>
      </c>
      <c r="D57" s="29">
        <v>49100</v>
      </c>
      <c r="IE57"/>
      <c r="IF57"/>
      <c r="IG57"/>
      <c r="IH57"/>
      <c r="II57"/>
    </row>
    <row r="58" spans="1:243" x14ac:dyDescent="0.3">
      <c r="A58" s="18" t="s">
        <v>181</v>
      </c>
      <c r="B58" s="6" t="s">
        <v>52</v>
      </c>
      <c r="C58" s="30"/>
      <c r="D58" s="7" t="s">
        <v>153</v>
      </c>
      <c r="IE58"/>
      <c r="IF58"/>
      <c r="IG58"/>
      <c r="IH58"/>
      <c r="II58"/>
    </row>
    <row r="59" spans="1:243" x14ac:dyDescent="0.3">
      <c r="A59" s="18" t="s">
        <v>182</v>
      </c>
      <c r="B59" s="6" t="s">
        <v>50</v>
      </c>
      <c r="C59" s="31"/>
      <c r="D59" s="32" t="s">
        <v>155</v>
      </c>
      <c r="IE59"/>
      <c r="IF59"/>
      <c r="IG59"/>
      <c r="IH59"/>
      <c r="II59"/>
    </row>
    <row r="60" spans="1:243" x14ac:dyDescent="0.3">
      <c r="A60" s="18" t="s">
        <v>183</v>
      </c>
      <c r="B60" s="6" t="s">
        <v>141</v>
      </c>
      <c r="C60" s="18" t="s">
        <v>15</v>
      </c>
      <c r="D60" s="29">
        <v>20000</v>
      </c>
      <c r="IE60"/>
      <c r="IF60"/>
      <c r="IG60"/>
      <c r="IH60"/>
      <c r="II60"/>
    </row>
    <row r="61" spans="1:243" x14ac:dyDescent="0.3">
      <c r="A61" s="18" t="s">
        <v>184</v>
      </c>
      <c r="B61" s="6" t="s">
        <v>52</v>
      </c>
      <c r="C61" s="30"/>
      <c r="D61" s="7" t="s">
        <v>146</v>
      </c>
      <c r="IE61"/>
      <c r="IF61"/>
      <c r="IG61"/>
      <c r="IH61"/>
      <c r="II61"/>
    </row>
    <row r="62" spans="1:243" ht="28.8" x14ac:dyDescent="0.3">
      <c r="A62" s="18" t="s">
        <v>71</v>
      </c>
      <c r="B62" s="6" t="s">
        <v>50</v>
      </c>
      <c r="C62" s="31"/>
      <c r="D62" s="32" t="s">
        <v>157</v>
      </c>
      <c r="IE62"/>
      <c r="IF62"/>
      <c r="IG62"/>
      <c r="IH62"/>
      <c r="II62"/>
    </row>
    <row r="63" spans="1:243" x14ac:dyDescent="0.3">
      <c r="A63" s="18" t="s">
        <v>74</v>
      </c>
      <c r="B63" s="6" t="s">
        <v>141</v>
      </c>
      <c r="C63" s="18" t="s">
        <v>15</v>
      </c>
      <c r="D63" s="29">
        <v>78500</v>
      </c>
      <c r="IE63"/>
      <c r="IF63"/>
      <c r="IG63"/>
      <c r="IH63"/>
      <c r="II63"/>
    </row>
    <row r="64" spans="1:243" x14ac:dyDescent="0.3">
      <c r="A64" s="18" t="s">
        <v>76</v>
      </c>
      <c r="B64" s="6" t="s">
        <v>52</v>
      </c>
      <c r="C64" s="30"/>
      <c r="D64" s="7" t="s">
        <v>156</v>
      </c>
      <c r="IE64"/>
      <c r="IF64"/>
      <c r="IG64"/>
      <c r="IH64"/>
      <c r="II64"/>
    </row>
    <row r="65" spans="1:243" ht="43.2" x14ac:dyDescent="0.3">
      <c r="A65" s="18" t="s">
        <v>78</v>
      </c>
      <c r="B65" s="6" t="s">
        <v>50</v>
      </c>
      <c r="C65" s="33"/>
      <c r="D65" s="32" t="s">
        <v>165</v>
      </c>
      <c r="IE65"/>
      <c r="IF65"/>
      <c r="IG65"/>
      <c r="IH65"/>
      <c r="II65"/>
    </row>
    <row r="66" spans="1:243" x14ac:dyDescent="0.3">
      <c r="A66" s="18" t="s">
        <v>81</v>
      </c>
      <c r="B66" s="6" t="s">
        <v>141</v>
      </c>
      <c r="C66" s="18" t="s">
        <v>15</v>
      </c>
      <c r="D66" s="29">
        <v>36045.589999999997</v>
      </c>
      <c r="IE66"/>
      <c r="IF66"/>
      <c r="IG66"/>
      <c r="IH66"/>
      <c r="II66"/>
    </row>
    <row r="67" spans="1:243" x14ac:dyDescent="0.3">
      <c r="A67" s="18" t="s">
        <v>83</v>
      </c>
      <c r="B67" s="6" t="s">
        <v>52</v>
      </c>
      <c r="C67" s="33"/>
      <c r="D67" s="7" t="s">
        <v>53</v>
      </c>
      <c r="IE67"/>
      <c r="IF67"/>
      <c r="IG67"/>
      <c r="IH67"/>
      <c r="II67"/>
    </row>
    <row r="68" spans="1:243" ht="28.8" x14ac:dyDescent="0.3">
      <c r="A68" s="18" t="s">
        <v>84</v>
      </c>
      <c r="B68" s="6" t="s">
        <v>50</v>
      </c>
      <c r="C68" s="31"/>
      <c r="D68" s="32" t="s">
        <v>162</v>
      </c>
      <c r="IE68"/>
      <c r="IF68"/>
      <c r="IG68"/>
      <c r="IH68"/>
      <c r="II68"/>
    </row>
    <row r="69" spans="1:243" x14ac:dyDescent="0.3">
      <c r="A69" s="18" t="s">
        <v>185</v>
      </c>
      <c r="B69" s="6" t="s">
        <v>141</v>
      </c>
      <c r="C69" s="18" t="s">
        <v>15</v>
      </c>
      <c r="D69" s="29">
        <v>28100</v>
      </c>
      <c r="IE69"/>
      <c r="IF69"/>
      <c r="IG69"/>
      <c r="IH69"/>
      <c r="II69"/>
    </row>
    <row r="70" spans="1:243" x14ac:dyDescent="0.3">
      <c r="A70" s="18" t="s">
        <v>85</v>
      </c>
      <c r="B70" s="6" t="s">
        <v>52</v>
      </c>
      <c r="C70" s="30"/>
      <c r="D70" s="7" t="s">
        <v>158</v>
      </c>
      <c r="IE70"/>
      <c r="IF70"/>
      <c r="IG70"/>
      <c r="IH70"/>
      <c r="II70"/>
    </row>
    <row r="71" spans="1:243" ht="14.4" customHeight="1" x14ac:dyDescent="0.3">
      <c r="A71" s="34" t="s">
        <v>70</v>
      </c>
      <c r="B71" s="35"/>
      <c r="C71" s="35"/>
      <c r="D71" s="36"/>
      <c r="IE71"/>
      <c r="IF71"/>
      <c r="IG71"/>
      <c r="IH71"/>
      <c r="II71"/>
    </row>
    <row r="72" spans="1:243" x14ac:dyDescent="0.3">
      <c r="A72" s="9" t="s">
        <v>86</v>
      </c>
      <c r="B72" s="6" t="s">
        <v>72</v>
      </c>
      <c r="C72" s="7" t="s">
        <v>73</v>
      </c>
      <c r="D72" s="19">
        <v>7</v>
      </c>
      <c r="IE72"/>
      <c r="IF72"/>
      <c r="IG72"/>
      <c r="IH72"/>
      <c r="II72"/>
    </row>
    <row r="73" spans="1:243" x14ac:dyDescent="0.3">
      <c r="A73" s="9" t="s">
        <v>88</v>
      </c>
      <c r="B73" s="6" t="s">
        <v>75</v>
      </c>
      <c r="C73" s="7" t="s">
        <v>73</v>
      </c>
      <c r="D73" s="19">
        <v>7</v>
      </c>
      <c r="IE73"/>
      <c r="IF73"/>
      <c r="IG73"/>
      <c r="IH73"/>
      <c r="II73"/>
    </row>
    <row r="74" spans="1:243" x14ac:dyDescent="0.3">
      <c r="A74" s="9" t="s">
        <v>91</v>
      </c>
      <c r="B74" s="6" t="s">
        <v>77</v>
      </c>
      <c r="C74" s="7" t="s">
        <v>73</v>
      </c>
      <c r="D74" s="19">
        <f>D72-D73</f>
        <v>0</v>
      </c>
      <c r="IE74"/>
      <c r="IF74"/>
      <c r="IG74"/>
      <c r="IH74"/>
      <c r="II74"/>
    </row>
    <row r="75" spans="1:243" x14ac:dyDescent="0.3">
      <c r="A75" s="9" t="s">
        <v>94</v>
      </c>
      <c r="B75" s="6" t="s">
        <v>79</v>
      </c>
      <c r="C75" s="7" t="s">
        <v>15</v>
      </c>
      <c r="D75" s="13">
        <v>92969.3</v>
      </c>
      <c r="IE75"/>
      <c r="IF75"/>
      <c r="IG75"/>
      <c r="IH75"/>
      <c r="II75"/>
    </row>
    <row r="76" spans="1:243" ht="14.4" customHeight="1" x14ac:dyDescent="0.3">
      <c r="A76" s="34" t="s">
        <v>80</v>
      </c>
      <c r="B76" s="35"/>
      <c r="C76" s="35"/>
      <c r="D76" s="36"/>
      <c r="IE76"/>
      <c r="IF76"/>
      <c r="IG76"/>
      <c r="IH76"/>
      <c r="II76"/>
    </row>
    <row r="77" spans="1:243" ht="28.8" x14ac:dyDescent="0.3">
      <c r="A77" s="9" t="s">
        <v>97</v>
      </c>
      <c r="B77" s="6" t="s">
        <v>82</v>
      </c>
      <c r="C77" s="7" t="s">
        <v>15</v>
      </c>
      <c r="D77" s="13">
        <v>0</v>
      </c>
      <c r="IE77"/>
      <c r="IF77"/>
      <c r="IG77"/>
      <c r="IH77"/>
      <c r="II77"/>
    </row>
    <row r="78" spans="1:243" x14ac:dyDescent="0.3">
      <c r="A78" s="9" t="s">
        <v>99</v>
      </c>
      <c r="B78" s="6" t="s">
        <v>17</v>
      </c>
      <c r="C78" s="7" t="s">
        <v>15</v>
      </c>
      <c r="D78" s="20">
        <v>0</v>
      </c>
      <c r="IE78"/>
      <c r="IF78"/>
      <c r="IG78"/>
      <c r="IH78"/>
      <c r="II78"/>
    </row>
    <row r="79" spans="1:243" x14ac:dyDescent="0.3">
      <c r="A79" s="9" t="s">
        <v>101</v>
      </c>
      <c r="B79" s="6" t="s">
        <v>19</v>
      </c>
      <c r="C79" s="7" t="s">
        <v>15</v>
      </c>
      <c r="D79" s="20">
        <f>59688.7+735.71</f>
        <v>60424.409999999996</v>
      </c>
      <c r="IE79"/>
      <c r="IF79"/>
      <c r="IG79"/>
      <c r="IH79"/>
      <c r="II79"/>
    </row>
    <row r="80" spans="1:243" x14ac:dyDescent="0.3">
      <c r="A80" s="9" t="s">
        <v>103</v>
      </c>
      <c r="B80" s="6" t="s">
        <v>43</v>
      </c>
      <c r="C80" s="7" t="s">
        <v>15</v>
      </c>
      <c r="D80" s="14">
        <v>0</v>
      </c>
      <c r="IE80"/>
      <c r="IF80"/>
      <c r="IG80"/>
      <c r="IH80"/>
      <c r="II80"/>
    </row>
    <row r="81" spans="1:243" x14ac:dyDescent="0.3">
      <c r="A81" s="9" t="s">
        <v>105</v>
      </c>
      <c r="B81" s="6" t="s">
        <v>45</v>
      </c>
      <c r="C81" s="15" t="s">
        <v>15</v>
      </c>
      <c r="D81" s="21">
        <v>0</v>
      </c>
      <c r="IE81"/>
      <c r="IF81"/>
      <c r="IG81"/>
      <c r="IH81"/>
      <c r="II81"/>
    </row>
    <row r="82" spans="1:243" x14ac:dyDescent="0.3">
      <c r="A82" s="9" t="s">
        <v>107</v>
      </c>
      <c r="B82" s="6" t="s">
        <v>47</v>
      </c>
      <c r="C82" s="7" t="s">
        <v>15</v>
      </c>
      <c r="D82" s="22">
        <f>D89+D99+D109</f>
        <v>91176.949999999983</v>
      </c>
      <c r="IE82"/>
      <c r="IF82"/>
      <c r="IG82"/>
      <c r="IH82"/>
      <c r="II82"/>
    </row>
    <row r="83" spans="1:243" ht="14.4" customHeight="1" x14ac:dyDescent="0.3">
      <c r="A83" s="34" t="s">
        <v>87</v>
      </c>
      <c r="B83" s="35"/>
      <c r="C83" s="35"/>
      <c r="D83" s="36"/>
      <c r="IE83"/>
      <c r="IF83"/>
      <c r="IG83"/>
      <c r="IH83"/>
      <c r="II83"/>
    </row>
    <row r="84" spans="1:243" x14ac:dyDescent="0.3">
      <c r="A84" s="9" t="s">
        <v>109</v>
      </c>
      <c r="B84" s="6" t="s">
        <v>89</v>
      </c>
      <c r="C84" s="7" t="s">
        <v>7</v>
      </c>
      <c r="D84" s="23" t="s">
        <v>90</v>
      </c>
      <c r="IE84"/>
      <c r="IF84"/>
      <c r="IG84"/>
      <c r="IH84"/>
      <c r="II84"/>
    </row>
    <row r="85" spans="1:243" x14ac:dyDescent="0.3">
      <c r="A85" s="9" t="s">
        <v>111</v>
      </c>
      <c r="B85" s="6" t="s">
        <v>92</v>
      </c>
      <c r="C85" s="7" t="s">
        <v>7</v>
      </c>
      <c r="D85" s="10" t="s">
        <v>93</v>
      </c>
      <c r="IE85"/>
      <c r="IF85"/>
      <c r="IG85"/>
      <c r="IH85"/>
      <c r="II85"/>
    </row>
    <row r="86" spans="1:243" x14ac:dyDescent="0.3">
      <c r="A86" s="9" t="s">
        <v>113</v>
      </c>
      <c r="B86" s="6" t="s">
        <v>95</v>
      </c>
      <c r="C86" s="7" t="s">
        <v>96</v>
      </c>
      <c r="D86" s="13">
        <v>201861.13</v>
      </c>
      <c r="IE86"/>
      <c r="IF86"/>
      <c r="IG86"/>
      <c r="IH86"/>
      <c r="II86"/>
    </row>
    <row r="87" spans="1:243" x14ac:dyDescent="0.3">
      <c r="A87" s="9" t="s">
        <v>115</v>
      </c>
      <c r="B87" s="6" t="s">
        <v>98</v>
      </c>
      <c r="C87" s="7" t="s">
        <v>15</v>
      </c>
      <c r="D87" s="13">
        <v>1224051.18</v>
      </c>
      <c r="IE87"/>
      <c r="IF87"/>
      <c r="IG87"/>
      <c r="IH87"/>
      <c r="II87"/>
    </row>
    <row r="88" spans="1:243" x14ac:dyDescent="0.3">
      <c r="A88" s="9" t="s">
        <v>116</v>
      </c>
      <c r="B88" s="6" t="s">
        <v>100</v>
      </c>
      <c r="C88" s="7" t="s">
        <v>15</v>
      </c>
      <c r="D88" s="13">
        <v>1174499.45</v>
      </c>
      <c r="IE88"/>
      <c r="IF88"/>
      <c r="IG88"/>
      <c r="IH88"/>
      <c r="II88"/>
    </row>
    <row r="89" spans="1:243" x14ac:dyDescent="0.3">
      <c r="A89" s="5" t="s">
        <v>117</v>
      </c>
      <c r="B89" s="24" t="s">
        <v>102</v>
      </c>
      <c r="C89" s="7" t="s">
        <v>15</v>
      </c>
      <c r="D89" s="13">
        <v>89240.43</v>
      </c>
      <c r="IE89"/>
      <c r="IF89"/>
      <c r="IG89"/>
      <c r="IH89"/>
      <c r="II89"/>
    </row>
    <row r="90" spans="1:243" ht="28.8" x14ac:dyDescent="0.3">
      <c r="A90" s="9" t="s">
        <v>118</v>
      </c>
      <c r="B90" s="6" t="s">
        <v>104</v>
      </c>
      <c r="C90" s="7" t="s">
        <v>15</v>
      </c>
      <c r="D90" s="20">
        <f>D92+D91</f>
        <v>1473370.95</v>
      </c>
    </row>
    <row r="91" spans="1:243" ht="28.8" x14ac:dyDescent="0.3">
      <c r="A91" s="9" t="s">
        <v>119</v>
      </c>
      <c r="B91" s="6" t="s">
        <v>106</v>
      </c>
      <c r="C91" s="7" t="s">
        <v>15</v>
      </c>
      <c r="D91" s="13">
        <f>D88+180337.73</f>
        <v>1354837.18</v>
      </c>
    </row>
    <row r="92" spans="1:243" ht="28.8" x14ac:dyDescent="0.3">
      <c r="A92" s="9" t="s">
        <v>120</v>
      </c>
      <c r="B92" s="6" t="s">
        <v>108</v>
      </c>
      <c r="C92" s="7" t="s">
        <v>15</v>
      </c>
      <c r="D92" s="13">
        <v>118533.77</v>
      </c>
    </row>
    <row r="93" spans="1:243" ht="28.8" x14ac:dyDescent="0.3">
      <c r="A93" s="9" t="s">
        <v>121</v>
      </c>
      <c r="B93" s="6" t="s">
        <v>110</v>
      </c>
      <c r="C93" s="7" t="s">
        <v>15</v>
      </c>
      <c r="D93" s="13">
        <f>D92*0.07</f>
        <v>8297.3639000000003</v>
      </c>
    </row>
    <row r="94" spans="1:243" x14ac:dyDescent="0.3">
      <c r="A94" s="9" t="s">
        <v>122</v>
      </c>
      <c r="B94" s="6" t="s">
        <v>89</v>
      </c>
      <c r="C94" s="7" t="s">
        <v>7</v>
      </c>
      <c r="D94" s="23" t="s">
        <v>112</v>
      </c>
    </row>
    <row r="95" spans="1:243" x14ac:dyDescent="0.3">
      <c r="A95" s="9" t="s">
        <v>123</v>
      </c>
      <c r="B95" s="6" t="s">
        <v>92</v>
      </c>
      <c r="C95" s="7" t="s">
        <v>7</v>
      </c>
      <c r="D95" s="10" t="s">
        <v>114</v>
      </c>
    </row>
    <row r="96" spans="1:243" x14ac:dyDescent="0.3">
      <c r="A96" s="9" t="s">
        <v>125</v>
      </c>
      <c r="B96" s="6" t="s">
        <v>95</v>
      </c>
      <c r="C96" s="7" t="s">
        <v>96</v>
      </c>
      <c r="D96" s="13">
        <v>0</v>
      </c>
    </row>
    <row r="97" spans="1:4" x14ac:dyDescent="0.3">
      <c r="A97" s="9" t="s">
        <v>126</v>
      </c>
      <c r="B97" s="6" t="s">
        <v>98</v>
      </c>
      <c r="C97" s="7" t="s">
        <v>15</v>
      </c>
      <c r="D97" s="13">
        <v>18956.7</v>
      </c>
    </row>
    <row r="98" spans="1:4" x14ac:dyDescent="0.3">
      <c r="A98" s="9" t="s">
        <v>127</v>
      </c>
      <c r="B98" s="6" t="s">
        <v>100</v>
      </c>
      <c r="C98" s="7" t="s">
        <v>15</v>
      </c>
      <c r="D98" s="13">
        <v>31598.05</v>
      </c>
    </row>
    <row r="99" spans="1:4" x14ac:dyDescent="0.3">
      <c r="A99" s="5" t="s">
        <v>128</v>
      </c>
      <c r="B99" s="24" t="s">
        <v>102</v>
      </c>
      <c r="C99" s="7" t="s">
        <v>15</v>
      </c>
      <c r="D99" s="13">
        <v>1358.29</v>
      </c>
    </row>
    <row r="100" spans="1:4" ht="28.8" x14ac:dyDescent="0.3">
      <c r="A100" s="9" t="s">
        <v>129</v>
      </c>
      <c r="B100" s="6" t="s">
        <v>104</v>
      </c>
      <c r="C100" s="7" t="s">
        <v>15</v>
      </c>
      <c r="D100" s="13">
        <v>19422.02</v>
      </c>
    </row>
    <row r="101" spans="1:4" ht="28.8" x14ac:dyDescent="0.3">
      <c r="A101" s="9" t="s">
        <v>130</v>
      </c>
      <c r="B101" s="6" t="s">
        <v>106</v>
      </c>
      <c r="C101" s="7" t="s">
        <v>15</v>
      </c>
      <c r="D101" s="13">
        <f>D98</f>
        <v>31598.05</v>
      </c>
    </row>
    <row r="102" spans="1:4" ht="28.8" x14ac:dyDescent="0.3">
      <c r="A102" s="9" t="s">
        <v>131</v>
      </c>
      <c r="B102" s="6" t="s">
        <v>108</v>
      </c>
      <c r="C102" s="7" t="s">
        <v>15</v>
      </c>
      <c r="D102" s="13">
        <v>12176.03</v>
      </c>
    </row>
    <row r="103" spans="1:4" ht="28.8" x14ac:dyDescent="0.3">
      <c r="A103" s="9" t="s">
        <v>132</v>
      </c>
      <c r="B103" s="6" t="s">
        <v>110</v>
      </c>
      <c r="C103" s="7" t="s">
        <v>15</v>
      </c>
      <c r="D103" s="13">
        <f>D102*0.07</f>
        <v>852.32210000000009</v>
      </c>
    </row>
    <row r="104" spans="1:4" x14ac:dyDescent="0.3">
      <c r="A104" s="9" t="s">
        <v>133</v>
      </c>
      <c r="B104" s="6" t="s">
        <v>89</v>
      </c>
      <c r="C104" s="7" t="s">
        <v>7</v>
      </c>
      <c r="D104" s="23" t="s">
        <v>124</v>
      </c>
    </row>
    <row r="105" spans="1:4" x14ac:dyDescent="0.3">
      <c r="A105" s="9" t="s">
        <v>186</v>
      </c>
      <c r="B105" s="6" t="s">
        <v>92</v>
      </c>
      <c r="C105" s="7" t="s">
        <v>7</v>
      </c>
      <c r="D105" s="10" t="s">
        <v>114</v>
      </c>
    </row>
    <row r="106" spans="1:4" x14ac:dyDescent="0.3">
      <c r="A106" s="9" t="s">
        <v>187</v>
      </c>
      <c r="B106" s="6" t="s">
        <v>95</v>
      </c>
      <c r="C106" s="7" t="s">
        <v>96</v>
      </c>
      <c r="D106" s="13">
        <v>0</v>
      </c>
    </row>
    <row r="107" spans="1:4" x14ac:dyDescent="0.3">
      <c r="A107" s="9" t="s">
        <v>188</v>
      </c>
      <c r="B107" s="6" t="s">
        <v>98</v>
      </c>
      <c r="C107" s="7" t="s">
        <v>15</v>
      </c>
      <c r="D107" s="13">
        <v>8020.5</v>
      </c>
    </row>
    <row r="108" spans="1:4" x14ac:dyDescent="0.3">
      <c r="A108" s="9" t="s">
        <v>189</v>
      </c>
      <c r="B108" s="6" t="s">
        <v>100</v>
      </c>
      <c r="C108" s="7" t="s">
        <v>15</v>
      </c>
      <c r="D108" s="13">
        <v>8506.23</v>
      </c>
    </row>
    <row r="109" spans="1:4" x14ac:dyDescent="0.3">
      <c r="A109" s="5" t="s">
        <v>190</v>
      </c>
      <c r="B109" s="24" t="s">
        <v>102</v>
      </c>
      <c r="C109" s="7" t="s">
        <v>15</v>
      </c>
      <c r="D109" s="13">
        <v>578.23</v>
      </c>
    </row>
    <row r="110" spans="1:4" ht="28.8" x14ac:dyDescent="0.3">
      <c r="A110" s="9" t="s">
        <v>191</v>
      </c>
      <c r="B110" s="6" t="s">
        <v>104</v>
      </c>
      <c r="C110" s="7" t="s">
        <v>15</v>
      </c>
      <c r="D110" s="13">
        <v>9147</v>
      </c>
    </row>
    <row r="111" spans="1:4" ht="28.8" x14ac:dyDescent="0.3">
      <c r="A111" s="9" t="s">
        <v>192</v>
      </c>
      <c r="B111" s="6" t="s">
        <v>106</v>
      </c>
      <c r="C111" s="7" t="s">
        <v>15</v>
      </c>
      <c r="D111" s="13">
        <f>D108</f>
        <v>8506.23</v>
      </c>
    </row>
    <row r="112" spans="1:4" ht="28.8" x14ac:dyDescent="0.3">
      <c r="A112" s="9" t="s">
        <v>193</v>
      </c>
      <c r="B112" s="6" t="s">
        <v>108</v>
      </c>
      <c r="C112" s="7" t="s">
        <v>15</v>
      </c>
      <c r="D112" s="13">
        <f>D110-D111</f>
        <v>640.77000000000044</v>
      </c>
    </row>
    <row r="113" spans="1:4" ht="28.8" x14ac:dyDescent="0.3">
      <c r="A113" s="9" t="s">
        <v>194</v>
      </c>
      <c r="B113" s="6" t="s">
        <v>110</v>
      </c>
      <c r="C113" s="7" t="s">
        <v>15</v>
      </c>
      <c r="D113" s="13">
        <f>D112*0.07</f>
        <v>44.853900000000031</v>
      </c>
    </row>
    <row r="114" spans="1:4" ht="14.4" customHeight="1" x14ac:dyDescent="0.3">
      <c r="A114" s="34" t="s">
        <v>134</v>
      </c>
      <c r="B114" s="35"/>
      <c r="C114" s="35"/>
      <c r="D114" s="36"/>
    </row>
    <row r="115" spans="1:4" x14ac:dyDescent="0.3">
      <c r="A115" s="9" t="s">
        <v>195</v>
      </c>
      <c r="B115" s="6" t="s">
        <v>72</v>
      </c>
      <c r="C115" s="7" t="s">
        <v>73</v>
      </c>
      <c r="D115" s="25">
        <v>4</v>
      </c>
    </row>
    <row r="116" spans="1:4" x14ac:dyDescent="0.3">
      <c r="A116" s="9" t="s">
        <v>196</v>
      </c>
      <c r="B116" s="6" t="s">
        <v>75</v>
      </c>
      <c r="C116" s="7" t="s">
        <v>73</v>
      </c>
      <c r="D116" s="25">
        <v>4</v>
      </c>
    </row>
    <row r="117" spans="1:4" x14ac:dyDescent="0.3">
      <c r="A117" s="9" t="s">
        <v>197</v>
      </c>
      <c r="B117" s="6" t="s">
        <v>77</v>
      </c>
      <c r="C117" s="7" t="s">
        <v>73</v>
      </c>
      <c r="D117" s="25">
        <f>D115-D116</f>
        <v>0</v>
      </c>
    </row>
    <row r="118" spans="1:4" x14ac:dyDescent="0.3">
      <c r="A118" s="5" t="s">
        <v>198</v>
      </c>
      <c r="B118" s="6" t="s">
        <v>79</v>
      </c>
      <c r="C118" s="7" t="s">
        <v>15</v>
      </c>
      <c r="D118" s="13">
        <v>69932.75</v>
      </c>
    </row>
    <row r="119" spans="1:4" ht="14.4" customHeight="1" x14ac:dyDescent="0.3">
      <c r="A119" s="34" t="s">
        <v>135</v>
      </c>
      <c r="B119" s="35"/>
      <c r="C119" s="35"/>
      <c r="D119" s="36"/>
    </row>
    <row r="120" spans="1:4" x14ac:dyDescent="0.3">
      <c r="A120" s="9" t="s">
        <v>199</v>
      </c>
      <c r="B120" s="6" t="s">
        <v>136</v>
      </c>
      <c r="C120" s="7" t="s">
        <v>73</v>
      </c>
      <c r="D120" s="26">
        <v>17</v>
      </c>
    </row>
    <row r="121" spans="1:4" x14ac:dyDescent="0.3">
      <c r="A121" s="5" t="s">
        <v>200</v>
      </c>
      <c r="B121" s="6" t="s">
        <v>137</v>
      </c>
      <c r="C121" s="7" t="s">
        <v>73</v>
      </c>
      <c r="D121" s="26">
        <v>3</v>
      </c>
    </row>
    <row r="122" spans="1:4" ht="28.8" x14ac:dyDescent="0.3">
      <c r="A122" s="9" t="s">
        <v>201</v>
      </c>
      <c r="B122" s="6" t="s">
        <v>138</v>
      </c>
      <c r="C122" s="7" t="s">
        <v>15</v>
      </c>
      <c r="D122" s="13">
        <v>12798.37</v>
      </c>
    </row>
    <row r="124" spans="1:4" x14ac:dyDescent="0.3">
      <c r="A124" s="2" t="s">
        <v>139</v>
      </c>
      <c r="D124" s="27" t="s">
        <v>140</v>
      </c>
    </row>
  </sheetData>
  <mergeCells count="8">
    <mergeCell ref="A114:D114"/>
    <mergeCell ref="A119:D119"/>
    <mergeCell ref="A1:D1"/>
    <mergeCell ref="A7:D7"/>
    <mergeCell ref="A25:D25"/>
    <mergeCell ref="A71:D71"/>
    <mergeCell ref="A76:D76"/>
    <mergeCell ref="A83:D83"/>
  </mergeCells>
  <pageMargins left="0.39370078740157505" right="0.39370078740157505" top="0.39370078740157405" bottom="0.39370078740157405" header="0.19685039370078702" footer="0.19685039370078702"/>
  <pageSetup paperSize="9" scale="95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2018-06-15T14:13:04Z</cp:lastPrinted>
  <dcterms:created xsi:type="dcterms:W3CDTF">2014-04-15T21:46:42Z</dcterms:created>
  <dcterms:modified xsi:type="dcterms:W3CDTF">2021-04-30T13:27:10Z</dcterms:modified>
</cp:coreProperties>
</file>